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<sst xmlns="http://schemas.openxmlformats.org/spreadsheetml/2006/main" count="141" uniqueCount="141">
  <si>
    <t>тыс.руб.</t>
  </si>
  <si>
    <t>Код классификации</t>
  </si>
  <si>
    <t>Наименование показателей</t>
  </si>
  <si>
    <t>План 2012г.</t>
  </si>
  <si>
    <t>Исполнено на 1.09.2012г.</t>
  </si>
  <si>
    <t>Ожидаемое исполнение 2012г.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</si>
  <si>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</si>
  <si>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</si>
  <si>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</si>
  <si>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</si>
  <si>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</si>
  <si>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</si>
  <si>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</si>
  <si>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</si>
  <si>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</si>
  <si>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</si>
  <si>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</si>
  <si>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</si>
  <si>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</si>
  <si>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</t>
  </si>
  <si>
    <t>000 1 05 00000 00 0000 000</t>
  </si>
  <si>
    <t>НАЛОГИ НА СОВОКУПНЫЙ ДОХОД</t>
  </si>
  <si>
    <t>000 1 05 03000 01 0000 110</t>
  </si>
  <si>
    <t xml:space="preserve">Единый  сельскохозяйственный налог </t>
  </si>
  <si>
    <t>000 1 06 00000 00 0000 000</t>
  </si>
  <si>
    <t>НАЛОГИ НА ИМУЩЕСТВО</t>
  </si>
  <si>
    <t>000 1 06 01000 00 0000 110</t>
  </si>
  <si>
    <t>Налог на имущество  физических лиц</t>
  </si>
  <si>
    <t>000 1 06 01030 10 0000 110</t>
  </si>
  <si>
    <t>Налог на имущество  физических лиц, взимаемый по ставкам, применяемым к обектам налогообложения, расположенным в границах  поселений</t>
  </si>
  <si>
    <t>000 1 06 06000 00 0000 110</t>
  </si>
  <si>
    <t>Земельный налог</t>
  </si>
  <si>
    <t>000 1 06 06010 00 0000 110</t>
  </si>
  <si>
    <t>Земмельный налог, взимаемый по ставкам, установленным в соответствии с подпунктом 1 пункта 1 статьи 394 НК РФ</t>
  </si>
  <si>
    <t>000 1 06 06013 10 0000 110</t>
  </si>
  <si>
    <t>Земельный налог, взимаемый по ставкам, установленным в соответствии с подпунктом 1 пункта 1 статьи 394 НК РФ, и применяемым к объектам налогообложения расположенным в границах  поселений</t>
  </si>
  <si>
    <t>000 1 06 06020 00 0000 110</t>
  </si>
  <si>
    <t>Земмельный налог, взимаемый по ставкам, установленным в соответствии с подпунктом 2 пункта 1 статьи 394 НК РФ</t>
  </si>
  <si>
    <t>000 1 06 06023 10 0000 110</t>
  </si>
  <si>
    <t>Земельный налог, взимаемый по ставкам, установленным в соответствии с подпунктом 2 пункта 1 статьи 394 НК РФ, и применяемым к объектам налогообложения расположенным в границах  поселений</t>
  </si>
  <si>
    <t>000 1 08 00000 00 0000 000</t>
  </si>
  <si>
    <t xml:space="preserve">ГОСУДАРСТВЕННАЯ ПОШЛИНА 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</si>
  <si>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</si>
  <si>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</si>
  <si>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</si>
  <si>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</si>
  <si>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000 1 09 00000 00 0000 000</t>
  </si>
  <si>
    <t>Задолженность и перерасчеты по отмененным налогам,сборам и иным обязательным платежам</t>
  </si>
  <si>
    <t>000 1 09 04000 00 0000 110</t>
  </si>
  <si>
    <t>Налоги на имущество</t>
  </si>
  <si>
    <t>000 1 09 04050 00 0000110</t>
  </si>
  <si>
    <t>Земельный налог (по обязательстам, возникшим  до 01 января 2006 г)</t>
  </si>
  <si>
    <t>000 1 09 04053 10 0000110</t>
  </si>
  <si>
    <t>Земельный налог (по обязательствам, возникшим до        1 января 2006 года), мобилизуемый на территориях поселений</t>
  </si>
  <si>
    <t>000 1 11 00000 00 0000 000</t>
  </si>
  <si>
    <t xml:space="preserve">ДОХОДЫ  ОТ ИСПОЛЬЗОВАНИЯ ИМУЩЕСТВА, НАХОДЯЩЕГОСЯ В ГОСУДАРСТВЕННОЙ И МУНИЦИПАЛЬНОЙ СОБСТВЕННОСТИ 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</si>
  <si>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</si>
  <si>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</si>
  <si>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000 1 11 09045 10 0000 120</t>
  </si>
  <si>
    <t>Прочие   поступления   от   использования имущества, находящегося  в  собственности поселений   (за   исключением   имущества муниципальных бюджетных и  автономных   учреждений, а также имущества  муниципальных  унитарных предприятий, в том числе казенных</t>
  </si>
  <si>
    <t>000 1 13 00000 00 0000 130</t>
  </si>
  <si>
    <t>ДОХОДЫ ОТ ОКАЗАНИЯ ПЛАТНЫХ УСЛУГ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</si>
  <si>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</si>
  <si>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</si>
  <si>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</si>
  <si>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</si>
  <si>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</si>
  <si>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</si>
  <si>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</si>
  <si>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</si>
  <si>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</si>
  <si>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</si>
  <si>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000 1 17 05 000 00 0000 180</t>
  </si>
  <si>
    <t>ПРОЧИЕ НЕНАЛОГОВЫЕ ДОХОДЫ</t>
  </si>
  <si>
    <t>000 1 17 05050 10 0000 180</t>
  </si>
  <si>
    <t>Прочие неналоговые доходы бюджетов поселений</t>
  </si>
  <si>
    <t>000 1 17 01050 10 0000 180</t>
  </si>
  <si>
    <t>000 2 00 00000 00 0000 000</t>
  </si>
  <si>
    <t>БЕЗВОЗМЕЗДНЫЕ 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</si>
  <si>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</si>
  <si>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</si>
  <si>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</si>
  <si>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</si>
  <si>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</si>
  <si>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</si>
  <si>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000 2 02 01001 10 0000 151</t>
  </si>
  <si>
    <t>Дотации бюджетам поселений на выравнивание бюджетной обеспеченности</t>
  </si>
  <si>
    <t>000 2 02 01003 10 0000 151</t>
  </si>
  <si>
    <t>Дотации бюджетам поселений на поддержку мер по обеспечению сбалансированности бюджетов</t>
  </si>
  <si>
    <t>000 2 02 03000 00 0000 151</t>
  </si>
  <si>
    <t>Субвенции бюджетам субъектов Российской Федерации и муниципальных образований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</si>
  <si>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</si>
  <si>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</si>
  <si>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</si>
  <si>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</si>
  <si>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000 2 02 04014 10 0000 151</t>
  </si>
  <si>
    <t>Межбюджетные трансферта,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</si>
  <si>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000 2 02 04025 10 0000 151</t>
  </si>
  <si>
    <t>Иные межбюджетные трансферты бюджетам поселений на комплектование книжных фондов библиотек муниципальных образований</t>
  </si>
  <si>
    <t>000 2 02 04999 00 0000 151</t>
  </si>
  <si>
    <t>Прочие межбюджетные трансферты</t>
  </si>
  <si>
    <t>000 2 02 04999 10 0000 151</t>
  </si>
  <si>
    <t>Прочие межбюджетные трансферты, передаваемые бюджетам поселений</t>
  </si>
  <si>
    <t>резервный фонд</t>
  </si>
  <si>
    <t>Закон Тульской области "О библиотечном деле"</t>
  </si>
  <si>
    <r>
      <t xml:space="preserve">Закон Тульской области "О дополнительных мерах соц.поддержки отдельных категорий работников культуры Т.о. в 2012 году" </t>
    </r>
    <r>
      <rPr>
        <b/>
        <i/>
        <sz val="9"/>
        <rFont val="Times New Roman Cyr"/>
        <family val="0"/>
      </rPr>
      <t>(по 1150р.)</t>
    </r>
  </si>
  <si>
    <t>Закон Тульской области "Об установлении региональных надбавок работникам организаций бюджетной сферы Тульской области"</t>
  </si>
  <si>
    <t>ЗТО "О наделении органов местного самоуправления госполномочиями по предоставлению мер соц.поддержки работникам муниципальных библиотек, мун. Музеев и их филиалов"</t>
  </si>
  <si>
    <t>Финансовая помощь, выделенная из бюджета МО Щекинский район</t>
  </si>
  <si>
    <t>подготовка ЖКХ к работе в зимних условиях</t>
  </si>
  <si>
    <t>ДЦП "Газификация населенных пунктов МО Щекинский район на 2012-2016 годы"</t>
  </si>
  <si>
    <t>Долгосрочная целевая программа "Преодоление последствий радиационных аварий в муниципальном образовании Щекинский район на период до 2015 года"</t>
  </si>
  <si>
    <t>ремонт автомобильных дорог общего пользования (областные13028)</t>
  </si>
  <si>
    <t>ремонт автомобильных дорог общего пользования (районные 7000)</t>
  </si>
  <si>
    <t>субсидии из обл.бюджета (ст.5224700) дворовые территории</t>
  </si>
  <si>
    <t>субсидии из обл.бюджета на ремонт дорог(ст.5224700)</t>
  </si>
  <si>
    <t>000 2 03 0000000 0000 180</t>
  </si>
  <si>
    <t>Безвозмездные поступления от государственных (муниципальных) организаций</t>
  </si>
  <si>
    <t>000 2 04 00000 00 0000 180</t>
  </si>
  <si>
    <t>Безвозмездные поступления от негосударственных (муниципальных) организаций</t>
  </si>
  <si>
    <t>000 2 04 05020 10 0000 180</t>
  </si>
  <si>
    <t>Поступления от денежных пожертвований, предоставляемых негосударственными организациями получателям средств  бюджетов поселений</t>
  </si>
  <si>
    <t>000 2 04 05099 10 0000 180</t>
  </si>
  <si>
    <t>Прочие безвозмездные поступления от негосударственных организаций в бюджеты поселений</t>
  </si>
  <si>
    <t>ВСЕГО ДОХОДОВ</t>
  </si>
  <si>
    <t>обороты</t>
  </si>
  <si>
    <t xml:space="preserve">налоговые </t>
  </si>
  <si>
    <t>неналоговые</t>
  </si>
  <si>
    <t>Сумма налоговых, неналоговых доходов (за вычетом доходов от продаж), дотаций из бюджетов других уровней</t>
  </si>
  <si>
    <t>ДЦП "Развитие автомобильных дорог общего пользования в Тульской области на 2009-2016 годы"</t>
  </si>
  <si>
    <t>% исп. к уточнен.плану</t>
  </si>
  <si>
    <t>% исп.  к плану ., утв. бюдж. Роспись</t>
  </si>
  <si>
    <t>Утвержденный план  на 2013г. тыс. руб.</t>
  </si>
  <si>
    <t>Утверждено бюджетной росписью  на 2013г тыс. руб</t>
  </si>
  <si>
    <t>Субсидии на реализацию проекта "Народный бюджет" в Тульской области</t>
  </si>
  <si>
    <t>Приложение 1</t>
  </si>
  <si>
    <t xml:space="preserve"> к постановлению администрации  МО Крапивенское Щекинского района  "Отчет об исполнении бюджета  муниципального образования Крапивенское Щекинского района за 1 полугодие 2013 года"</t>
  </si>
  <si>
    <t>Отчет об исполнении бюджета муниципального образования  Крапивенское Щекинского района за 1 полугодие 2013 года</t>
  </si>
  <si>
    <t>Исполнено на 01.07.2013г. тыс.руб.</t>
  </si>
  <si>
    <t>5,2 р</t>
  </si>
  <si>
    <t>5,2 раза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</si>
</sst>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"/>
    <numFmt numFmtId="187" formatCode="0.00000"/>
    <numFmt numFmtId="188" formatCode="0.0000"/>
  </numFmts>
  <fonts count="55">
    <font>
      <sz val="10"/>
      <name val="Arial"/>
      <family val="0"/>
    </font>
    <font>
      <sz val="10"/>
      <name val="Times New Roman CYR"/>
      <family val="1"/>
    </font>
    <font>
      <b/>
      <sz val="12"/>
      <name val="Arial Cyr"/>
      <family val="0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 Cyr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0"/>
    </font>
    <font>
      <i/>
      <sz val="9"/>
      <name val="Times New Roman Cyr"/>
      <family val="0"/>
    </font>
    <font>
      <sz val="10"/>
      <name val="Arial Cyr"/>
      <family val="0"/>
    </font>
    <font>
      <b/>
      <i/>
      <sz val="9"/>
      <name val="Times New Roman Cyr"/>
      <family val="0"/>
    </font>
    <font>
      <i/>
      <sz val="10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33" borderId="10" xfId="0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4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17" fillId="37" borderId="10" xfId="0" applyFont="1" applyFill="1" applyBorder="1" applyAlignment="1">
      <alignment/>
    </xf>
    <xf numFmtId="0" fontId="5" fillId="37" borderId="10" xfId="0" applyFont="1" applyFill="1" applyBorder="1" applyAlignment="1">
      <alignment wrapText="1"/>
    </xf>
    <xf numFmtId="0" fontId="6" fillId="37" borderId="10" xfId="0" applyFont="1" applyFill="1" applyBorder="1" applyAlignment="1">
      <alignment wrapText="1"/>
    </xf>
    <xf numFmtId="0" fontId="14" fillId="37" borderId="10" xfId="0" applyNumberFormat="1" applyFont="1" applyFill="1" applyBorder="1" applyAlignment="1">
      <alignment horizontal="center"/>
    </xf>
    <xf numFmtId="0" fontId="14" fillId="37" borderId="10" xfId="0" applyNumberFormat="1" applyFont="1" applyFill="1" applyBorder="1" applyAlignment="1">
      <alignment horizontal="justify" wrapText="1"/>
    </xf>
    <xf numFmtId="0" fontId="11" fillId="37" borderId="10" xfId="0" applyNumberFormat="1" applyFont="1" applyFill="1" applyBorder="1" applyAlignment="1">
      <alignment horizontal="center"/>
    </xf>
    <xf numFmtId="0" fontId="15" fillId="37" borderId="10" xfId="0" applyNumberFormat="1" applyFont="1" applyFill="1" applyBorder="1" applyAlignment="1">
      <alignment horizontal="justify" wrapText="1"/>
    </xf>
    <xf numFmtId="0" fontId="16" fillId="37" borderId="10" xfId="0" applyNumberFormat="1" applyFont="1" applyFill="1" applyBorder="1" applyAlignment="1">
      <alignment horizontal="center"/>
    </xf>
    <xf numFmtId="0" fontId="16" fillId="37" borderId="10" xfId="0" applyNumberFormat="1" applyFont="1" applyFill="1" applyBorder="1" applyAlignment="1">
      <alignment horizontal="justify" wrapText="1"/>
    </xf>
    <xf numFmtId="0" fontId="15" fillId="37" borderId="11" xfId="0" applyNumberFormat="1" applyFont="1" applyFill="1" applyBorder="1" applyAlignment="1">
      <alignment horizontal="center"/>
    </xf>
    <xf numFmtId="0" fontId="14" fillId="37" borderId="10" xfId="0" applyNumberFormat="1" applyFont="1" applyFill="1" applyBorder="1" applyAlignment="1">
      <alignment horizontal="center"/>
    </xf>
    <xf numFmtId="0" fontId="14" fillId="37" borderId="10" xfId="58" applyNumberFormat="1" applyFont="1" applyFill="1" applyBorder="1" applyAlignment="1">
      <alignment horizontal="justify" wrapText="1"/>
    </xf>
    <xf numFmtId="0" fontId="14" fillId="37" borderId="10" xfId="0" applyNumberFormat="1" applyFont="1" applyFill="1" applyBorder="1" applyAlignment="1">
      <alignment horizontal="justify" wrapText="1"/>
    </xf>
    <xf numFmtId="0" fontId="15" fillId="37" borderId="10" xfId="0" applyNumberFormat="1" applyFont="1" applyFill="1" applyBorder="1" applyAlignment="1">
      <alignment horizontal="center" wrapText="1"/>
    </xf>
    <xf numFmtId="0" fontId="15" fillId="37" borderId="10" xfId="58" applyNumberFormat="1" applyFont="1" applyFill="1" applyBorder="1" applyAlignment="1">
      <alignment horizontal="justify" wrapText="1"/>
    </xf>
    <xf numFmtId="0" fontId="15" fillId="37" borderId="11" xfId="0" applyNumberFormat="1" applyFont="1" applyFill="1" applyBorder="1" applyAlignment="1">
      <alignment horizontal="center" wrapText="1"/>
    </xf>
    <xf numFmtId="0" fontId="13" fillId="37" borderId="10" xfId="0" applyFont="1" applyFill="1" applyBorder="1" applyAlignment="1">
      <alignment horizontal="left" wrapText="1"/>
    </xf>
    <xf numFmtId="1" fontId="19" fillId="37" borderId="10" xfId="0" applyNumberFormat="1" applyFont="1" applyFill="1" applyBorder="1" applyAlignment="1">
      <alignment horizontal="left" vertical="center" wrapText="1"/>
    </xf>
    <xf numFmtId="0" fontId="14" fillId="37" borderId="12" xfId="0" applyNumberFormat="1" applyFont="1" applyFill="1" applyBorder="1" applyAlignment="1">
      <alignment horizontal="center"/>
    </xf>
    <xf numFmtId="0" fontId="15" fillId="37" borderId="12" xfId="0" applyNumberFormat="1" applyFont="1" applyFill="1" applyBorder="1" applyAlignment="1">
      <alignment horizontal="center"/>
    </xf>
    <xf numFmtId="0" fontId="9" fillId="37" borderId="10" xfId="0" applyFont="1" applyFill="1" applyBorder="1" applyAlignment="1">
      <alignment wrapText="1"/>
    </xf>
    <xf numFmtId="0" fontId="3" fillId="37" borderId="10" xfId="0" applyNumberFormat="1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 horizontal="justify" wrapText="1"/>
    </xf>
    <xf numFmtId="0" fontId="14" fillId="37" borderId="12" xfId="0" applyNumberFormat="1" applyFont="1" applyFill="1" applyBorder="1" applyAlignment="1">
      <alignment horizontal="justify" wrapText="1"/>
    </xf>
    <xf numFmtId="0" fontId="0" fillId="37" borderId="12" xfId="0" applyFill="1" applyBorder="1" applyAlignment="1">
      <alignment/>
    </xf>
    <xf numFmtId="0" fontId="4" fillId="0" borderId="13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wrapText="1"/>
    </xf>
    <xf numFmtId="0" fontId="8" fillId="37" borderId="10" xfId="0" applyFont="1" applyFill="1" applyBorder="1" applyAlignment="1">
      <alignment wrapText="1"/>
    </xf>
    <xf numFmtId="0" fontId="11" fillId="37" borderId="10" xfId="0" applyFont="1" applyFill="1" applyBorder="1" applyAlignment="1">
      <alignment wrapText="1"/>
    </xf>
    <xf numFmtId="0" fontId="12" fillId="37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left" vertical="center" wrapText="1"/>
    </xf>
    <xf numFmtId="0" fontId="20" fillId="37" borderId="14" xfId="0" applyFont="1" applyFill="1" applyBorder="1" applyAlignment="1">
      <alignment horizontal="center" wrapText="1"/>
    </xf>
    <xf numFmtId="0" fontId="20" fillId="37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W3" sqref="W3"/>
    </sheetView>
  </sheetViews>
  <sheetFormatPr defaultColWidth="9.140625" defaultRowHeight="12.75"/>
  <cols>
    <col min="1" max="1" width="19.8515625" style="1" customWidth="1"/>
    <col min="2" max="2" width="32.421875" style="1" customWidth="1"/>
    <col min="3" max="3" width="0.13671875" style="1" customWidth="1"/>
    <col min="4" max="4" width="11.57421875" style="1" hidden="1" customWidth="1"/>
    <col min="5" max="5" width="11.140625" style="1" hidden="1" customWidth="1"/>
    <col min="6" max="6" width="8.421875" style="24" customWidth="1"/>
    <col min="7" max="8" width="9.140625" style="24" customWidth="1"/>
    <col min="9" max="9" width="7.28125" style="24" customWidth="1"/>
    <col min="10" max="10" width="7.7109375" style="24" customWidth="1"/>
    <col min="11" max="19" width="9.140625" style="1" hidden="1" customWidth="1"/>
    <col min="20" max="16384" width="9.140625" style="1" customWidth="1"/>
  </cols>
  <sheetData>
    <row r="1" spans="6:10" ht="12.75">
      <c r="F1" s="63" t="s">
        <v>135</v>
      </c>
      <c r="G1" s="64"/>
      <c r="H1" s="64"/>
      <c r="I1" s="64"/>
      <c r="J1" s="64"/>
    </row>
    <row r="2" spans="2:10" ht="38.25" customHeight="1">
      <c r="B2" s="62" t="s">
        <v>136</v>
      </c>
      <c r="C2" s="62"/>
      <c r="D2" s="62"/>
      <c r="E2" s="62"/>
      <c r="F2" s="62"/>
      <c r="G2" s="62"/>
      <c r="H2" s="62"/>
      <c r="I2" s="62"/>
      <c r="J2" s="62"/>
    </row>
    <row r="3" spans="1:10" ht="44.25" customHeight="1">
      <c r="A3" s="60" t="s">
        <v>137</v>
      </c>
      <c r="B3" s="60"/>
      <c r="C3" s="60"/>
      <c r="D3" s="60"/>
      <c r="E3" s="60"/>
      <c r="F3" s="61"/>
      <c r="G3" s="61"/>
      <c r="H3" s="61"/>
      <c r="I3" s="61"/>
      <c r="J3" s="61"/>
    </row>
    <row r="4" spans="1:4" ht="12.75" hidden="1">
      <c r="A4" s="3"/>
      <c r="B4" s="3"/>
      <c r="C4" s="3"/>
      <c r="D4" s="3"/>
    </row>
    <row r="5" spans="1:5" ht="21.75" customHeight="1">
      <c r="A5" s="4"/>
      <c r="B5" s="4"/>
      <c r="C5" s="4"/>
      <c r="D5" s="2" t="s">
        <v>0</v>
      </c>
      <c r="E5" s="5"/>
    </row>
    <row r="6" spans="1:10" s="7" customFormat="1" ht="56.25" customHeight="1">
      <c r="A6" s="6" t="s">
        <v>1</v>
      </c>
      <c r="B6" s="6" t="s">
        <v>2</v>
      </c>
      <c r="C6" s="52" t="s">
        <v>3</v>
      </c>
      <c r="D6" s="52" t="s">
        <v>4</v>
      </c>
      <c r="E6" s="52" t="s">
        <v>5</v>
      </c>
      <c r="F6" s="58" t="s">
        <v>132</v>
      </c>
      <c r="G6" s="59" t="s">
        <v>133</v>
      </c>
      <c r="H6" s="59" t="s">
        <v>138</v>
      </c>
      <c r="I6" s="59" t="s">
        <v>130</v>
      </c>
      <c r="J6" s="59" t="s">
        <v>131</v>
      </c>
    </row>
    <row r="7" spans="1:19" s="23" customFormat="1" ht="24.75" customHeight="1">
      <c r="A7" s="28" t="s">
        <v>6</v>
      </c>
      <c r="B7" s="29" t="s">
        <v>7</v>
      </c>
      <c r="C7" s="25">
        <f aca="true" t="shared" si="0" ref="C7:H7">C8+C14+C16+C24+C27+C31+C34+C36+C40</f>
        <v>7976.6</v>
      </c>
      <c r="D7" s="25">
        <f t="shared" si="0"/>
        <v>5151.3</v>
      </c>
      <c r="E7" s="25">
        <f t="shared" si="0"/>
        <v>8309.07</v>
      </c>
      <c r="F7" s="25">
        <f t="shared" si="0"/>
        <v>9340.9</v>
      </c>
      <c r="G7" s="25">
        <f t="shared" si="0"/>
        <v>9340.9</v>
      </c>
      <c r="H7" s="25">
        <f t="shared" si="0"/>
        <v>3070.6</v>
      </c>
      <c r="I7" s="25">
        <v>32.9</v>
      </c>
      <c r="J7" s="25">
        <v>32.9</v>
      </c>
      <c r="K7" s="24"/>
      <c r="L7" s="24"/>
      <c r="M7" s="24"/>
      <c r="N7" s="24"/>
      <c r="O7" s="24"/>
      <c r="P7" s="24"/>
      <c r="Q7" s="24"/>
      <c r="R7" s="24"/>
      <c r="S7" s="24"/>
    </row>
    <row r="8" spans="1:19" ht="21.75">
      <c r="A8" s="28" t="s">
        <v>8</v>
      </c>
      <c r="B8" s="53" t="s">
        <v>9</v>
      </c>
      <c r="C8" s="25">
        <f aca="true" t="shared" si="1" ref="C8:H8">C9</f>
        <v>2478.1</v>
      </c>
      <c r="D8" s="25">
        <f t="shared" si="1"/>
        <v>1695.5</v>
      </c>
      <c r="E8" s="25">
        <f t="shared" si="1"/>
        <v>2406.5000000000005</v>
      </c>
      <c r="F8" s="25">
        <f t="shared" si="1"/>
        <v>2723.9000000000005</v>
      </c>
      <c r="G8" s="25">
        <f t="shared" si="1"/>
        <v>2723.9000000000005</v>
      </c>
      <c r="H8" s="25">
        <f t="shared" si="1"/>
        <v>1270</v>
      </c>
      <c r="I8" s="25">
        <v>46.6</v>
      </c>
      <c r="J8" s="25">
        <v>46.6</v>
      </c>
      <c r="K8" s="24"/>
      <c r="L8" s="24"/>
      <c r="M8" s="24"/>
      <c r="N8" s="24"/>
      <c r="O8" s="24"/>
      <c r="P8" s="24"/>
      <c r="Q8" s="24"/>
      <c r="R8" s="24"/>
      <c r="S8" s="24"/>
    </row>
    <row r="9" spans="1:19" ht="30.75" customHeight="1">
      <c r="A9" s="54" t="s">
        <v>10</v>
      </c>
      <c r="B9" s="47" t="s">
        <v>11</v>
      </c>
      <c r="C9" s="26">
        <f aca="true" t="shared" si="2" ref="C9:H9">C10+C11+C12+C13</f>
        <v>2478.1</v>
      </c>
      <c r="D9" s="26">
        <f t="shared" si="2"/>
        <v>1695.5</v>
      </c>
      <c r="E9" s="26">
        <f t="shared" si="2"/>
        <v>2406.5000000000005</v>
      </c>
      <c r="F9" s="26">
        <f t="shared" si="2"/>
        <v>2723.9000000000005</v>
      </c>
      <c r="G9" s="26">
        <f t="shared" si="2"/>
        <v>2723.9000000000005</v>
      </c>
      <c r="H9" s="26">
        <f t="shared" si="2"/>
        <v>1270</v>
      </c>
      <c r="I9" s="26">
        <v>46.6</v>
      </c>
      <c r="J9" s="26">
        <v>46.6</v>
      </c>
      <c r="K9" s="24"/>
      <c r="L9" s="24"/>
      <c r="M9" s="24"/>
      <c r="N9" s="24"/>
      <c r="O9" s="24"/>
      <c r="P9" s="24"/>
      <c r="Q9" s="24"/>
      <c r="R9" s="24"/>
      <c r="S9" s="24"/>
    </row>
    <row r="10" spans="1:19" ht="97.5">
      <c r="A10" s="54" t="s">
        <v>12</v>
      </c>
      <c r="B10" s="47" t="s">
        <v>13</v>
      </c>
      <c r="C10" s="26">
        <v>2476.9</v>
      </c>
      <c r="D10" s="26">
        <v>1663.4</v>
      </c>
      <c r="E10" s="26">
        <v>2365.9</v>
      </c>
      <c r="F10" s="26">
        <v>2683.3</v>
      </c>
      <c r="G10" s="26">
        <v>2683.3</v>
      </c>
      <c r="H10" s="26">
        <v>1263</v>
      </c>
      <c r="I10" s="26">
        <v>47.1</v>
      </c>
      <c r="J10" s="26">
        <v>47.1</v>
      </c>
      <c r="K10" s="24"/>
      <c r="L10" s="24"/>
      <c r="M10" s="24"/>
      <c r="N10" s="24"/>
      <c r="O10" s="24"/>
      <c r="P10" s="24"/>
      <c r="Q10" s="24"/>
      <c r="R10" s="24"/>
      <c r="S10" s="24"/>
    </row>
    <row r="11" spans="1:19" ht="96">
      <c r="A11" s="54" t="s">
        <v>14</v>
      </c>
      <c r="B11" s="47" t="s">
        <v>15</v>
      </c>
      <c r="C11" s="26">
        <v>1.2</v>
      </c>
      <c r="D11" s="26">
        <v>11.1</v>
      </c>
      <c r="E11" s="26">
        <v>12.3</v>
      </c>
      <c r="F11" s="26">
        <v>12.3</v>
      </c>
      <c r="G11" s="26">
        <v>12.3</v>
      </c>
      <c r="H11" s="26">
        <v>0</v>
      </c>
      <c r="I11" s="26">
        <v>0</v>
      </c>
      <c r="J11" s="26">
        <v>0</v>
      </c>
      <c r="K11" s="24"/>
      <c r="L11" s="24"/>
      <c r="M11" s="24"/>
      <c r="N11" s="24"/>
      <c r="O11" s="24"/>
      <c r="P11" s="24"/>
      <c r="Q11" s="24"/>
      <c r="R11" s="24"/>
      <c r="S11" s="24"/>
    </row>
    <row r="12" spans="1:19" ht="60">
      <c r="A12" s="54" t="s">
        <v>16</v>
      </c>
      <c r="B12" s="47" t="s">
        <v>17</v>
      </c>
      <c r="C12" s="26"/>
      <c r="D12" s="26">
        <v>21</v>
      </c>
      <c r="E12" s="26">
        <v>28.3</v>
      </c>
      <c r="F12" s="26">
        <v>28.3</v>
      </c>
      <c r="G12" s="26">
        <v>28.3</v>
      </c>
      <c r="H12" s="26">
        <v>7</v>
      </c>
      <c r="I12" s="26">
        <v>24.7</v>
      </c>
      <c r="J12" s="26">
        <v>24.7</v>
      </c>
      <c r="K12" s="24"/>
      <c r="L12" s="24"/>
      <c r="M12" s="24"/>
      <c r="N12" s="24"/>
      <c r="O12" s="24"/>
      <c r="P12" s="24"/>
      <c r="Q12" s="24"/>
      <c r="R12" s="24"/>
      <c r="S12" s="24"/>
    </row>
    <row r="13" spans="1:19" ht="0.75" customHeight="1">
      <c r="A13" s="54" t="s">
        <v>18</v>
      </c>
      <c r="B13" s="47" t="s">
        <v>19</v>
      </c>
      <c r="C13" s="26"/>
      <c r="D13" s="26"/>
      <c r="E13" s="26"/>
      <c r="F13" s="26"/>
      <c r="G13" s="26"/>
      <c r="H13" s="26"/>
      <c r="I13" s="26"/>
      <c r="J13" s="26"/>
      <c r="K13" s="24"/>
      <c r="L13" s="24"/>
      <c r="M13" s="24"/>
      <c r="N13" s="24"/>
      <c r="O13" s="24"/>
      <c r="P13" s="24"/>
      <c r="Q13" s="24"/>
      <c r="R13" s="24"/>
      <c r="S13" s="24"/>
    </row>
    <row r="14" spans="1:19" ht="24">
      <c r="A14" s="28" t="s">
        <v>20</v>
      </c>
      <c r="B14" s="29" t="s">
        <v>21</v>
      </c>
      <c r="C14" s="25">
        <f aca="true" t="shared" si="3" ref="C14:H14">C15</f>
        <v>143.5</v>
      </c>
      <c r="D14" s="25">
        <f t="shared" si="3"/>
        <v>33.24</v>
      </c>
      <c r="E14" s="25">
        <f t="shared" si="3"/>
        <v>44.3</v>
      </c>
      <c r="F14" s="25">
        <f t="shared" si="3"/>
        <v>63.3</v>
      </c>
      <c r="G14" s="25">
        <f t="shared" si="3"/>
        <v>63.3</v>
      </c>
      <c r="H14" s="25">
        <f t="shared" si="3"/>
        <v>47.7</v>
      </c>
      <c r="I14" s="25">
        <v>75.4</v>
      </c>
      <c r="J14" s="25">
        <v>75.4</v>
      </c>
      <c r="K14" s="24"/>
      <c r="L14" s="24"/>
      <c r="M14" s="24"/>
      <c r="N14" s="24"/>
      <c r="O14" s="24"/>
      <c r="P14" s="24"/>
      <c r="Q14" s="24"/>
      <c r="R14" s="24"/>
      <c r="S14" s="24"/>
    </row>
    <row r="15" spans="1:19" ht="22.5">
      <c r="A15" s="54" t="s">
        <v>22</v>
      </c>
      <c r="B15" s="47" t="s">
        <v>23</v>
      </c>
      <c r="C15" s="26">
        <v>143.5</v>
      </c>
      <c r="D15" s="26">
        <v>33.24</v>
      </c>
      <c r="E15" s="26">
        <v>44.3</v>
      </c>
      <c r="F15" s="26">
        <v>63.3</v>
      </c>
      <c r="G15" s="26">
        <v>63.3</v>
      </c>
      <c r="H15" s="26">
        <v>47.7</v>
      </c>
      <c r="I15" s="26">
        <v>75.4</v>
      </c>
      <c r="J15" s="26">
        <v>75.4</v>
      </c>
      <c r="K15" s="24"/>
      <c r="L15" s="24"/>
      <c r="M15" s="24"/>
      <c r="N15" s="24"/>
      <c r="O15" s="24"/>
      <c r="P15" s="24"/>
      <c r="Q15" s="24"/>
      <c r="R15" s="24"/>
      <c r="S15" s="24"/>
    </row>
    <row r="16" spans="1:19" ht="21.75">
      <c r="A16" s="28" t="s">
        <v>24</v>
      </c>
      <c r="B16" s="29" t="s">
        <v>25</v>
      </c>
      <c r="C16" s="25">
        <f aca="true" t="shared" si="4" ref="C16:H16">C17+C19</f>
        <v>4159.5</v>
      </c>
      <c r="D16" s="25">
        <f t="shared" si="4"/>
        <v>2186.28</v>
      </c>
      <c r="E16" s="25">
        <f t="shared" si="4"/>
        <v>4159.5</v>
      </c>
      <c r="F16" s="25">
        <f t="shared" si="4"/>
        <v>5204</v>
      </c>
      <c r="G16" s="25">
        <f t="shared" si="4"/>
        <v>5204</v>
      </c>
      <c r="H16" s="25">
        <f t="shared" si="4"/>
        <v>1285.3</v>
      </c>
      <c r="I16" s="25">
        <v>24.7</v>
      </c>
      <c r="J16" s="25">
        <v>24.7</v>
      </c>
      <c r="K16" s="24"/>
      <c r="L16" s="24"/>
      <c r="M16" s="24"/>
      <c r="N16" s="24"/>
      <c r="O16" s="24"/>
      <c r="P16" s="24"/>
      <c r="Q16" s="24"/>
      <c r="R16" s="24"/>
      <c r="S16" s="24"/>
    </row>
    <row r="17" spans="1:10" ht="21.75">
      <c r="A17" s="16" t="s">
        <v>26</v>
      </c>
      <c r="B17" s="17" t="s">
        <v>27</v>
      </c>
      <c r="C17" s="14">
        <f aca="true" t="shared" si="5" ref="C17:H17">C18</f>
        <v>349</v>
      </c>
      <c r="D17" s="14">
        <f t="shared" si="5"/>
        <v>89.9</v>
      </c>
      <c r="E17" s="14">
        <f t="shared" si="5"/>
        <v>349</v>
      </c>
      <c r="F17" s="26">
        <f t="shared" si="5"/>
        <v>398</v>
      </c>
      <c r="G17" s="26">
        <f t="shared" si="5"/>
        <v>398</v>
      </c>
      <c r="H17" s="26">
        <f t="shared" si="5"/>
        <v>54.2</v>
      </c>
      <c r="I17" s="26">
        <v>13.6</v>
      </c>
      <c r="J17" s="26">
        <v>13.6</v>
      </c>
    </row>
    <row r="18" spans="1:10" ht="48">
      <c r="A18" s="12" t="s">
        <v>28</v>
      </c>
      <c r="B18" s="13" t="s">
        <v>29</v>
      </c>
      <c r="C18" s="14">
        <v>349</v>
      </c>
      <c r="D18" s="14">
        <v>89.9</v>
      </c>
      <c r="E18" s="14">
        <v>349</v>
      </c>
      <c r="F18" s="26">
        <v>398</v>
      </c>
      <c r="G18" s="26">
        <v>398</v>
      </c>
      <c r="H18" s="26">
        <v>54.2</v>
      </c>
      <c r="I18" s="26">
        <v>13.6</v>
      </c>
      <c r="J18" s="26">
        <v>13.6</v>
      </c>
    </row>
    <row r="19" spans="1:10" ht="21.75">
      <c r="A19" s="16" t="s">
        <v>30</v>
      </c>
      <c r="B19" s="17" t="s">
        <v>31</v>
      </c>
      <c r="C19" s="14">
        <f aca="true" t="shared" si="6" ref="C19:H19">C20+C22</f>
        <v>3810.5</v>
      </c>
      <c r="D19" s="14">
        <f t="shared" si="6"/>
        <v>2096.38</v>
      </c>
      <c r="E19" s="14">
        <f t="shared" si="6"/>
        <v>3810.5</v>
      </c>
      <c r="F19" s="26">
        <f t="shared" si="6"/>
        <v>4806</v>
      </c>
      <c r="G19" s="26">
        <f t="shared" si="6"/>
        <v>4806</v>
      </c>
      <c r="H19" s="26">
        <f t="shared" si="6"/>
        <v>1231.1</v>
      </c>
      <c r="I19" s="26">
        <v>25.6</v>
      </c>
      <c r="J19" s="26">
        <v>25.6</v>
      </c>
    </row>
    <row r="20" spans="1:10" ht="36">
      <c r="A20" s="12" t="s">
        <v>32</v>
      </c>
      <c r="B20" s="18" t="s">
        <v>33</v>
      </c>
      <c r="C20" s="14">
        <f aca="true" t="shared" si="7" ref="C20:H20">C21</f>
        <v>1794</v>
      </c>
      <c r="D20" s="14">
        <f t="shared" si="7"/>
        <v>1149.88</v>
      </c>
      <c r="E20" s="14">
        <f t="shared" si="7"/>
        <v>1794</v>
      </c>
      <c r="F20" s="26">
        <f t="shared" si="7"/>
        <v>3220</v>
      </c>
      <c r="G20" s="26">
        <f t="shared" si="7"/>
        <v>3220</v>
      </c>
      <c r="H20" s="26">
        <f t="shared" si="7"/>
        <v>665.4</v>
      </c>
      <c r="I20" s="26">
        <v>20.7</v>
      </c>
      <c r="J20" s="26">
        <v>20.7</v>
      </c>
    </row>
    <row r="21" spans="1:10" ht="72">
      <c r="A21" s="12" t="s">
        <v>34</v>
      </c>
      <c r="B21" s="18" t="s">
        <v>35</v>
      </c>
      <c r="C21" s="14">
        <v>1794</v>
      </c>
      <c r="D21" s="14">
        <v>1149.88</v>
      </c>
      <c r="E21" s="14">
        <v>1794</v>
      </c>
      <c r="F21" s="26">
        <v>3220</v>
      </c>
      <c r="G21" s="26">
        <v>3220</v>
      </c>
      <c r="H21" s="26">
        <v>665.4</v>
      </c>
      <c r="I21" s="26">
        <v>20.7</v>
      </c>
      <c r="J21" s="26">
        <v>20.7</v>
      </c>
    </row>
    <row r="22" spans="1:10" ht="36">
      <c r="A22" s="12" t="s">
        <v>36</v>
      </c>
      <c r="B22" s="18" t="s">
        <v>37</v>
      </c>
      <c r="C22" s="14">
        <f aca="true" t="shared" si="8" ref="C22:H22">C23</f>
        <v>2016.5</v>
      </c>
      <c r="D22" s="14">
        <f t="shared" si="8"/>
        <v>946.5</v>
      </c>
      <c r="E22" s="14">
        <f t="shared" si="8"/>
        <v>2016.5</v>
      </c>
      <c r="F22" s="26">
        <f t="shared" si="8"/>
        <v>1586</v>
      </c>
      <c r="G22" s="26">
        <f t="shared" si="8"/>
        <v>1586</v>
      </c>
      <c r="H22" s="26">
        <f t="shared" si="8"/>
        <v>565.7</v>
      </c>
      <c r="I22" s="26">
        <v>35.7</v>
      </c>
      <c r="J22" s="26">
        <v>35.7</v>
      </c>
    </row>
    <row r="23" spans="1:10" ht="72">
      <c r="A23" s="12" t="s">
        <v>38</v>
      </c>
      <c r="B23" s="18" t="s">
        <v>39</v>
      </c>
      <c r="C23" s="14">
        <v>2016.5</v>
      </c>
      <c r="D23" s="14">
        <v>946.5</v>
      </c>
      <c r="E23" s="14">
        <v>2016.5</v>
      </c>
      <c r="F23" s="26">
        <v>1586</v>
      </c>
      <c r="G23" s="26">
        <v>1586</v>
      </c>
      <c r="H23" s="26">
        <v>565.7</v>
      </c>
      <c r="I23" s="26">
        <v>35.7</v>
      </c>
      <c r="J23" s="26">
        <v>35.7</v>
      </c>
    </row>
    <row r="24" spans="1:10" s="24" customFormat="1" ht="21.75">
      <c r="A24" s="28" t="s">
        <v>40</v>
      </c>
      <c r="B24" s="29" t="s">
        <v>41</v>
      </c>
      <c r="C24" s="25">
        <f aca="true" t="shared" si="9" ref="C24:H25">C25</f>
        <v>83.5</v>
      </c>
      <c r="D24" s="25">
        <f t="shared" si="9"/>
        <v>49.06</v>
      </c>
      <c r="E24" s="25">
        <f t="shared" si="9"/>
        <v>77.3</v>
      </c>
      <c r="F24" s="25">
        <f t="shared" si="9"/>
        <v>77.3</v>
      </c>
      <c r="G24" s="25">
        <f t="shared" si="9"/>
        <v>77.3</v>
      </c>
      <c r="H24" s="25">
        <f t="shared" si="9"/>
        <v>30.1</v>
      </c>
      <c r="I24" s="25">
        <v>38.9</v>
      </c>
      <c r="J24" s="25">
        <v>38.9</v>
      </c>
    </row>
    <row r="25" spans="1:10" ht="48">
      <c r="A25" s="12" t="s">
        <v>42</v>
      </c>
      <c r="B25" s="13" t="s">
        <v>43</v>
      </c>
      <c r="C25" s="14">
        <f t="shared" si="9"/>
        <v>83.5</v>
      </c>
      <c r="D25" s="14">
        <f t="shared" si="9"/>
        <v>49.06</v>
      </c>
      <c r="E25" s="14">
        <f t="shared" si="9"/>
        <v>77.3</v>
      </c>
      <c r="F25" s="26">
        <f t="shared" si="9"/>
        <v>77.3</v>
      </c>
      <c r="G25" s="26">
        <f t="shared" si="9"/>
        <v>77.3</v>
      </c>
      <c r="H25" s="26">
        <f t="shared" si="9"/>
        <v>30.1</v>
      </c>
      <c r="I25" s="26">
        <v>38.9</v>
      </c>
      <c r="J25" s="26">
        <v>38.9</v>
      </c>
    </row>
    <row r="26" spans="1:10" ht="59.25" customHeight="1">
      <c r="A26" s="12" t="s">
        <v>44</v>
      </c>
      <c r="B26" s="18" t="s">
        <v>45</v>
      </c>
      <c r="C26" s="14">
        <v>83.5</v>
      </c>
      <c r="D26" s="14">
        <v>49.06</v>
      </c>
      <c r="E26" s="14">
        <v>77.3</v>
      </c>
      <c r="F26" s="26">
        <v>77.3</v>
      </c>
      <c r="G26" s="26">
        <v>77.3</v>
      </c>
      <c r="H26" s="26">
        <v>30.1</v>
      </c>
      <c r="I26" s="26">
        <v>38.9</v>
      </c>
      <c r="J26" s="26">
        <v>38.9</v>
      </c>
    </row>
    <row r="27" spans="1:10" ht="36" hidden="1">
      <c r="A27" s="9" t="s">
        <v>46</v>
      </c>
      <c r="B27" s="15" t="s">
        <v>47</v>
      </c>
      <c r="C27" s="10">
        <f aca="true" t="shared" si="10" ref="C27:H29">C28</f>
        <v>0</v>
      </c>
      <c r="D27" s="10">
        <f t="shared" si="10"/>
        <v>0.07</v>
      </c>
      <c r="E27" s="10">
        <f t="shared" si="10"/>
        <v>0.07</v>
      </c>
      <c r="F27" s="25">
        <f t="shared" si="10"/>
        <v>0</v>
      </c>
      <c r="G27" s="25">
        <f t="shared" si="10"/>
        <v>0</v>
      </c>
      <c r="H27" s="25">
        <f t="shared" si="10"/>
        <v>0</v>
      </c>
      <c r="I27" s="25"/>
      <c r="J27" s="25"/>
    </row>
    <row r="28" spans="1:10" ht="22.5" hidden="1">
      <c r="A28" s="12" t="s">
        <v>48</v>
      </c>
      <c r="B28" s="13" t="s">
        <v>49</v>
      </c>
      <c r="C28" s="14">
        <f t="shared" si="10"/>
        <v>0</v>
      </c>
      <c r="D28" s="14">
        <f t="shared" si="10"/>
        <v>0.07</v>
      </c>
      <c r="E28" s="14">
        <f t="shared" si="10"/>
        <v>0.07</v>
      </c>
      <c r="F28" s="26">
        <f t="shared" si="10"/>
        <v>0</v>
      </c>
      <c r="G28" s="26">
        <f t="shared" si="10"/>
        <v>0</v>
      </c>
      <c r="H28" s="26">
        <f t="shared" si="10"/>
        <v>0</v>
      </c>
      <c r="I28" s="26"/>
      <c r="J28" s="26"/>
    </row>
    <row r="29" spans="1:10" ht="24" hidden="1">
      <c r="A29" s="12" t="s">
        <v>50</v>
      </c>
      <c r="B29" s="13" t="s">
        <v>51</v>
      </c>
      <c r="C29" s="14">
        <f t="shared" si="10"/>
        <v>0</v>
      </c>
      <c r="D29" s="14">
        <f t="shared" si="10"/>
        <v>0.07</v>
      </c>
      <c r="E29" s="14">
        <f t="shared" si="10"/>
        <v>0.07</v>
      </c>
      <c r="F29" s="26">
        <f t="shared" si="10"/>
        <v>0</v>
      </c>
      <c r="G29" s="26">
        <f t="shared" si="10"/>
        <v>0</v>
      </c>
      <c r="H29" s="26">
        <f t="shared" si="10"/>
        <v>0</v>
      </c>
      <c r="I29" s="26"/>
      <c r="J29" s="26"/>
    </row>
    <row r="30" spans="1:10" ht="36" hidden="1">
      <c r="A30" s="12" t="s">
        <v>52</v>
      </c>
      <c r="B30" s="18" t="s">
        <v>53</v>
      </c>
      <c r="C30" s="14"/>
      <c r="D30" s="14">
        <v>0.07</v>
      </c>
      <c r="E30" s="14">
        <v>0.07</v>
      </c>
      <c r="F30" s="26"/>
      <c r="G30" s="26"/>
      <c r="H30" s="26"/>
      <c r="I30" s="26"/>
      <c r="J30" s="26"/>
    </row>
    <row r="31" spans="1:10" ht="60">
      <c r="A31" s="28" t="s">
        <v>54</v>
      </c>
      <c r="B31" s="29" t="s">
        <v>55</v>
      </c>
      <c r="C31" s="10">
        <f aca="true" t="shared" si="11" ref="C31:H31">C32+C33</f>
        <v>907</v>
      </c>
      <c r="D31" s="10">
        <f t="shared" si="11"/>
        <v>746.44</v>
      </c>
      <c r="E31" s="10">
        <f t="shared" si="11"/>
        <v>1123</v>
      </c>
      <c r="F31" s="25">
        <f t="shared" si="11"/>
        <v>1141</v>
      </c>
      <c r="G31" s="25">
        <f t="shared" si="11"/>
        <v>1141</v>
      </c>
      <c r="H31" s="25">
        <f t="shared" si="11"/>
        <v>287.3</v>
      </c>
      <c r="I31" s="25">
        <v>25.2</v>
      </c>
      <c r="J31" s="25">
        <v>25.2</v>
      </c>
    </row>
    <row r="32" spans="1:10" ht="96">
      <c r="A32" s="54" t="s">
        <v>56</v>
      </c>
      <c r="B32" s="55" t="s">
        <v>57</v>
      </c>
      <c r="C32" s="14">
        <v>907</v>
      </c>
      <c r="D32" s="14">
        <v>746.44</v>
      </c>
      <c r="E32" s="14">
        <v>1123</v>
      </c>
      <c r="F32" s="26">
        <v>1141</v>
      </c>
      <c r="G32" s="26">
        <v>1141</v>
      </c>
      <c r="H32" s="26">
        <v>287.3</v>
      </c>
      <c r="I32" s="26">
        <v>25.2</v>
      </c>
      <c r="J32" s="26">
        <v>25.2</v>
      </c>
    </row>
    <row r="33" spans="1:10" ht="0.75" customHeight="1">
      <c r="A33" s="54" t="s">
        <v>58</v>
      </c>
      <c r="B33" s="47" t="s">
        <v>59</v>
      </c>
      <c r="C33" s="14"/>
      <c r="D33" s="14"/>
      <c r="E33" s="14"/>
      <c r="F33" s="26"/>
      <c r="G33" s="26"/>
      <c r="H33" s="26"/>
      <c r="I33" s="26"/>
      <c r="J33" s="26"/>
    </row>
    <row r="34" spans="1:10" ht="36">
      <c r="A34" s="28" t="s">
        <v>60</v>
      </c>
      <c r="B34" s="29" t="s">
        <v>61</v>
      </c>
      <c r="C34" s="10">
        <f aca="true" t="shared" si="12" ref="C34:H34">C35</f>
        <v>200</v>
      </c>
      <c r="D34" s="10">
        <f t="shared" si="12"/>
        <v>57</v>
      </c>
      <c r="E34" s="10">
        <f t="shared" si="12"/>
        <v>98.4</v>
      </c>
      <c r="F34" s="25">
        <f t="shared" si="12"/>
        <v>111.4</v>
      </c>
      <c r="G34" s="25">
        <f t="shared" si="12"/>
        <v>111.4</v>
      </c>
      <c r="H34" s="25">
        <f t="shared" si="12"/>
        <v>47</v>
      </c>
      <c r="I34" s="25">
        <v>42.2</v>
      </c>
      <c r="J34" s="25">
        <v>42.2</v>
      </c>
    </row>
    <row r="35" spans="1:10" ht="38.25">
      <c r="A35" s="56" t="s">
        <v>62</v>
      </c>
      <c r="B35" s="57" t="s">
        <v>63</v>
      </c>
      <c r="C35" s="14">
        <v>200</v>
      </c>
      <c r="D35" s="14">
        <v>57</v>
      </c>
      <c r="E35" s="14">
        <v>98.4</v>
      </c>
      <c r="F35" s="26">
        <v>111.4</v>
      </c>
      <c r="G35" s="26">
        <v>111.4</v>
      </c>
      <c r="H35" s="26">
        <v>47</v>
      </c>
      <c r="I35" s="26">
        <v>42.2</v>
      </c>
      <c r="J35" s="26">
        <v>42.2</v>
      </c>
    </row>
    <row r="36" spans="1:10" ht="36">
      <c r="A36" s="28" t="s">
        <v>64</v>
      </c>
      <c r="B36" s="29" t="s">
        <v>65</v>
      </c>
      <c r="C36" s="10">
        <f aca="true" t="shared" si="13" ref="C36:J38">C37</f>
        <v>5</v>
      </c>
      <c r="D36" s="10">
        <f t="shared" si="13"/>
        <v>383.71</v>
      </c>
      <c r="E36" s="10">
        <f t="shared" si="13"/>
        <v>400</v>
      </c>
      <c r="F36" s="25">
        <f t="shared" si="13"/>
        <v>20</v>
      </c>
      <c r="G36" s="25">
        <f t="shared" si="13"/>
        <v>20</v>
      </c>
      <c r="H36" s="25">
        <f t="shared" si="13"/>
        <v>103.2</v>
      </c>
      <c r="I36" s="25" t="str">
        <f t="shared" si="13"/>
        <v>5,2 р</v>
      </c>
      <c r="J36" s="25" t="str">
        <f t="shared" si="13"/>
        <v>5,2 раза</v>
      </c>
    </row>
    <row r="37" spans="1:10" ht="60">
      <c r="A37" s="12" t="s">
        <v>66</v>
      </c>
      <c r="B37" s="13" t="s">
        <v>67</v>
      </c>
      <c r="C37" s="14">
        <f t="shared" si="13"/>
        <v>5</v>
      </c>
      <c r="D37" s="14">
        <f t="shared" si="13"/>
        <v>383.71</v>
      </c>
      <c r="E37" s="14">
        <f t="shared" si="13"/>
        <v>400</v>
      </c>
      <c r="F37" s="26">
        <f t="shared" si="13"/>
        <v>20</v>
      </c>
      <c r="G37" s="26">
        <f t="shared" si="13"/>
        <v>20</v>
      </c>
      <c r="H37" s="26">
        <f t="shared" si="13"/>
        <v>103.2</v>
      </c>
      <c r="I37" s="26" t="str">
        <f t="shared" si="13"/>
        <v>5,2 р</v>
      </c>
      <c r="J37" s="26" t="str">
        <f t="shared" si="13"/>
        <v>5,2 раза</v>
      </c>
    </row>
    <row r="38" spans="1:10" ht="36">
      <c r="A38" s="12" t="s">
        <v>68</v>
      </c>
      <c r="B38" s="13" t="s">
        <v>69</v>
      </c>
      <c r="C38" s="14">
        <f t="shared" si="13"/>
        <v>5</v>
      </c>
      <c r="D38" s="14">
        <f t="shared" si="13"/>
        <v>383.71</v>
      </c>
      <c r="E38" s="14">
        <f t="shared" si="13"/>
        <v>400</v>
      </c>
      <c r="F38" s="26">
        <f t="shared" si="13"/>
        <v>20</v>
      </c>
      <c r="G38" s="26">
        <f t="shared" si="13"/>
        <v>20</v>
      </c>
      <c r="H38" s="26">
        <f t="shared" si="13"/>
        <v>103.2</v>
      </c>
      <c r="I38" s="26" t="str">
        <f t="shared" si="13"/>
        <v>5,2 р</v>
      </c>
      <c r="J38" s="26" t="str">
        <f t="shared" si="13"/>
        <v>5,2 раза</v>
      </c>
    </row>
    <row r="39" spans="1:10" ht="34.5" customHeight="1">
      <c r="A39" s="12" t="s">
        <v>70</v>
      </c>
      <c r="B39" s="13" t="s">
        <v>71</v>
      </c>
      <c r="C39" s="14">
        <v>5</v>
      </c>
      <c r="D39" s="14">
        <v>383.71</v>
      </c>
      <c r="E39" s="14">
        <v>400</v>
      </c>
      <c r="F39" s="26">
        <v>20</v>
      </c>
      <c r="G39" s="26">
        <v>20</v>
      </c>
      <c r="H39" s="26">
        <v>103.2</v>
      </c>
      <c r="I39" s="26" t="s">
        <v>139</v>
      </c>
      <c r="J39" s="26" t="s">
        <v>140</v>
      </c>
    </row>
    <row r="40" spans="1:10" ht="21.75" hidden="1">
      <c r="A40" s="9" t="s">
        <v>72</v>
      </c>
      <c r="B40" s="15" t="s">
        <v>73</v>
      </c>
      <c r="C40" s="10">
        <f aca="true" t="shared" si="14" ref="C40:H40">C41</f>
        <v>0</v>
      </c>
      <c r="D40" s="10">
        <f t="shared" si="14"/>
        <v>0</v>
      </c>
      <c r="E40" s="10">
        <f t="shared" si="14"/>
        <v>0</v>
      </c>
      <c r="F40" s="25">
        <f t="shared" si="14"/>
        <v>0</v>
      </c>
      <c r="G40" s="25">
        <f t="shared" si="14"/>
        <v>0</v>
      </c>
      <c r="H40" s="25">
        <f t="shared" si="14"/>
        <v>0</v>
      </c>
      <c r="I40" s="25"/>
      <c r="J40" s="25"/>
    </row>
    <row r="41" spans="1:10" ht="24" hidden="1">
      <c r="A41" s="12" t="s">
        <v>74</v>
      </c>
      <c r="B41" s="13" t="s">
        <v>75</v>
      </c>
      <c r="C41" s="14"/>
      <c r="D41" s="14"/>
      <c r="E41" s="14"/>
      <c r="F41" s="26"/>
      <c r="G41" s="26"/>
      <c r="H41" s="26"/>
      <c r="I41" s="26"/>
      <c r="J41" s="26"/>
    </row>
    <row r="42" spans="1:10" ht="22.5" hidden="1">
      <c r="A42" s="12" t="s">
        <v>76</v>
      </c>
      <c r="B42" s="13"/>
      <c r="C42" s="14"/>
      <c r="D42" s="14"/>
      <c r="E42" s="14"/>
      <c r="F42" s="26"/>
      <c r="G42" s="26"/>
      <c r="H42" s="26"/>
      <c r="I42" s="26"/>
      <c r="J42" s="26"/>
    </row>
    <row r="43" spans="1:10" ht="25.5" customHeight="1">
      <c r="A43" s="28" t="s">
        <v>77</v>
      </c>
      <c r="B43" s="29" t="s">
        <v>78</v>
      </c>
      <c r="C43" s="8">
        <f aca="true" t="shared" si="15" ref="C43:H43">C44+C71+C72</f>
        <v>8260</v>
      </c>
      <c r="D43" s="8">
        <f t="shared" si="15"/>
        <v>4103.2300000000005</v>
      </c>
      <c r="E43" s="8">
        <f t="shared" si="15"/>
        <v>8260</v>
      </c>
      <c r="F43" s="25">
        <f t="shared" si="15"/>
        <v>9190.4</v>
      </c>
      <c r="G43" s="25">
        <f t="shared" si="15"/>
        <v>9190.4</v>
      </c>
      <c r="H43" s="25">
        <f t="shared" si="15"/>
        <v>3804.1000000000004</v>
      </c>
      <c r="I43" s="25">
        <v>41.4</v>
      </c>
      <c r="J43" s="25">
        <v>41.4</v>
      </c>
    </row>
    <row r="44" spans="1:10" ht="36">
      <c r="A44" s="30" t="s">
        <v>79</v>
      </c>
      <c r="B44" s="31" t="s">
        <v>80</v>
      </c>
      <c r="C44" s="19">
        <f aca="true" t="shared" si="16" ref="C44:H44">C45+C49+C52+C53+C54</f>
        <v>8260</v>
      </c>
      <c r="D44" s="19">
        <f t="shared" si="16"/>
        <v>4103.2300000000005</v>
      </c>
      <c r="E44" s="19">
        <f t="shared" si="16"/>
        <v>8260</v>
      </c>
      <c r="F44" s="25">
        <f t="shared" si="16"/>
        <v>9190.4</v>
      </c>
      <c r="G44" s="25">
        <f t="shared" si="16"/>
        <v>9190.4</v>
      </c>
      <c r="H44" s="25">
        <f t="shared" si="16"/>
        <v>3804.1000000000004</v>
      </c>
      <c r="I44" s="25">
        <v>41.4</v>
      </c>
      <c r="J44" s="25">
        <v>41.4</v>
      </c>
    </row>
    <row r="45" spans="1:10" ht="36">
      <c r="A45" s="30" t="s">
        <v>81</v>
      </c>
      <c r="B45" s="31" t="s">
        <v>82</v>
      </c>
      <c r="C45" s="10">
        <f aca="true" t="shared" si="17" ref="C45:H45">C46+C48</f>
        <v>3793.9</v>
      </c>
      <c r="D45" s="10">
        <f t="shared" si="17"/>
        <v>2529.4</v>
      </c>
      <c r="E45" s="10">
        <f t="shared" si="17"/>
        <v>3793.9</v>
      </c>
      <c r="F45" s="25">
        <f t="shared" si="17"/>
        <v>1434.2999999999997</v>
      </c>
      <c r="G45" s="25">
        <f t="shared" si="17"/>
        <v>1434.2999999999997</v>
      </c>
      <c r="H45" s="25">
        <f t="shared" si="17"/>
        <v>768.9</v>
      </c>
      <c r="I45" s="25">
        <v>53.6</v>
      </c>
      <c r="J45" s="25">
        <v>53.6</v>
      </c>
    </row>
    <row r="46" spans="1:10" ht="25.5" customHeight="1">
      <c r="A46" s="32" t="s">
        <v>83</v>
      </c>
      <c r="B46" s="33" t="s">
        <v>84</v>
      </c>
      <c r="C46" s="14">
        <f aca="true" t="shared" si="18" ref="C46:H46">C47</f>
        <v>3793.9</v>
      </c>
      <c r="D46" s="14">
        <f t="shared" si="18"/>
        <v>2529.4</v>
      </c>
      <c r="E46" s="14">
        <f t="shared" si="18"/>
        <v>3793.9</v>
      </c>
      <c r="F46" s="26">
        <f t="shared" si="18"/>
        <v>1202.6999999999998</v>
      </c>
      <c r="G46" s="26">
        <f t="shared" si="18"/>
        <v>1202.6999999999998</v>
      </c>
      <c r="H46" s="26">
        <f t="shared" si="18"/>
        <v>653.1</v>
      </c>
      <c r="I46" s="26">
        <v>54.3</v>
      </c>
      <c r="J46" s="26">
        <v>54.3</v>
      </c>
    </row>
    <row r="47" spans="1:10" ht="31.5" customHeight="1">
      <c r="A47" s="34" t="s">
        <v>85</v>
      </c>
      <c r="B47" s="35" t="s">
        <v>86</v>
      </c>
      <c r="C47" s="14">
        <v>3793.9</v>
      </c>
      <c r="D47" s="14">
        <v>2529.4</v>
      </c>
      <c r="E47" s="14">
        <v>3793.9</v>
      </c>
      <c r="F47" s="26">
        <f>654.4+548.3</f>
        <v>1202.6999999999998</v>
      </c>
      <c r="G47" s="26">
        <f>654.4+548.3</f>
        <v>1202.6999999999998</v>
      </c>
      <c r="H47" s="26">
        <v>653.1</v>
      </c>
      <c r="I47" s="26">
        <v>54.3</v>
      </c>
      <c r="J47" s="26">
        <v>54.3</v>
      </c>
    </row>
    <row r="48" spans="1:10" ht="35.25" customHeight="1">
      <c r="A48" s="32" t="s">
        <v>87</v>
      </c>
      <c r="B48" s="33" t="s">
        <v>88</v>
      </c>
      <c r="C48" s="14"/>
      <c r="D48" s="14"/>
      <c r="E48" s="14"/>
      <c r="F48" s="26">
        <v>231.6</v>
      </c>
      <c r="G48" s="26">
        <v>231.6</v>
      </c>
      <c r="H48" s="26">
        <v>115.8</v>
      </c>
      <c r="I48" s="27">
        <v>50</v>
      </c>
      <c r="J48" s="27">
        <v>50</v>
      </c>
    </row>
    <row r="49" spans="1:10" ht="36">
      <c r="A49" s="30" t="s">
        <v>89</v>
      </c>
      <c r="B49" s="31" t="s">
        <v>90</v>
      </c>
      <c r="C49" s="10">
        <f aca="true" t="shared" si="19" ref="C49:H50">C50</f>
        <v>150</v>
      </c>
      <c r="D49" s="10">
        <f t="shared" si="19"/>
        <v>110.4</v>
      </c>
      <c r="E49" s="10">
        <f t="shared" si="19"/>
        <v>150</v>
      </c>
      <c r="F49" s="25">
        <f t="shared" si="19"/>
        <v>150.9</v>
      </c>
      <c r="G49" s="25">
        <f t="shared" si="19"/>
        <v>150.9</v>
      </c>
      <c r="H49" s="25">
        <f t="shared" si="19"/>
        <v>75.5</v>
      </c>
      <c r="I49" s="25">
        <v>50</v>
      </c>
      <c r="J49" s="25">
        <v>50</v>
      </c>
    </row>
    <row r="50" spans="1:10" ht="48">
      <c r="A50" s="36" t="s">
        <v>91</v>
      </c>
      <c r="B50" s="33" t="s">
        <v>92</v>
      </c>
      <c r="C50" s="14">
        <f t="shared" si="19"/>
        <v>150</v>
      </c>
      <c r="D50" s="14">
        <f t="shared" si="19"/>
        <v>110.4</v>
      </c>
      <c r="E50" s="14">
        <f t="shared" si="19"/>
        <v>150</v>
      </c>
      <c r="F50" s="26">
        <f t="shared" si="19"/>
        <v>150.9</v>
      </c>
      <c r="G50" s="26">
        <f t="shared" si="19"/>
        <v>150.9</v>
      </c>
      <c r="H50" s="26">
        <f t="shared" si="19"/>
        <v>75.5</v>
      </c>
      <c r="I50" s="26">
        <v>50</v>
      </c>
      <c r="J50" s="26">
        <v>50</v>
      </c>
    </row>
    <row r="51" spans="1:10" ht="48">
      <c r="A51" s="34" t="s">
        <v>93</v>
      </c>
      <c r="B51" s="35" t="s">
        <v>94</v>
      </c>
      <c r="C51" s="14">
        <v>150</v>
      </c>
      <c r="D51" s="14">
        <v>110.4</v>
      </c>
      <c r="E51" s="14">
        <v>150</v>
      </c>
      <c r="F51" s="26">
        <v>150.9</v>
      </c>
      <c r="G51" s="26">
        <v>150.9</v>
      </c>
      <c r="H51" s="26">
        <v>75.5</v>
      </c>
      <c r="I51" s="26">
        <v>50</v>
      </c>
      <c r="J51" s="26">
        <v>50</v>
      </c>
    </row>
    <row r="52" spans="1:10" ht="84">
      <c r="A52" s="37" t="s">
        <v>95</v>
      </c>
      <c r="B52" s="38" t="s">
        <v>96</v>
      </c>
      <c r="C52" s="11">
        <v>497.6</v>
      </c>
      <c r="D52" s="11">
        <v>345.8</v>
      </c>
      <c r="E52" s="11">
        <v>497.6</v>
      </c>
      <c r="F52" s="26">
        <v>750</v>
      </c>
      <c r="G52" s="26">
        <v>750</v>
      </c>
      <c r="H52" s="26">
        <v>467.8</v>
      </c>
      <c r="I52" s="26">
        <v>62.4</v>
      </c>
      <c r="J52" s="26">
        <v>62.4</v>
      </c>
    </row>
    <row r="53" spans="1:10" ht="0.75" customHeight="1">
      <c r="A53" s="37" t="s">
        <v>97</v>
      </c>
      <c r="B53" s="38" t="s">
        <v>98</v>
      </c>
      <c r="C53" s="11">
        <v>17</v>
      </c>
      <c r="D53" s="11"/>
      <c r="E53" s="11">
        <v>17</v>
      </c>
      <c r="F53" s="26"/>
      <c r="G53" s="26"/>
      <c r="H53" s="26"/>
      <c r="I53" s="26"/>
      <c r="J53" s="26"/>
    </row>
    <row r="54" spans="1:10" ht="20.25" customHeight="1">
      <c r="A54" s="37" t="s">
        <v>99</v>
      </c>
      <c r="B54" s="39" t="s">
        <v>100</v>
      </c>
      <c r="C54" s="10">
        <f aca="true" t="shared" si="20" ref="C54:H54">C55</f>
        <v>3801.5</v>
      </c>
      <c r="D54" s="10">
        <f t="shared" si="20"/>
        <v>1117.6299999999999</v>
      </c>
      <c r="E54" s="10">
        <f t="shared" si="20"/>
        <v>3801.5</v>
      </c>
      <c r="F54" s="25">
        <f t="shared" si="20"/>
        <v>6855.2</v>
      </c>
      <c r="G54" s="25">
        <f t="shared" si="20"/>
        <v>6855.2</v>
      </c>
      <c r="H54" s="25">
        <f t="shared" si="20"/>
        <v>2491.9</v>
      </c>
      <c r="I54" s="25">
        <v>36.4</v>
      </c>
      <c r="J54" s="25">
        <v>36.4</v>
      </c>
    </row>
    <row r="55" spans="1:10" ht="23.25" customHeight="1">
      <c r="A55" s="37" t="s">
        <v>101</v>
      </c>
      <c r="B55" s="39" t="s">
        <v>102</v>
      </c>
      <c r="C55" s="14">
        <f aca="true" t="shared" si="21" ref="C55:H55">SUM(C56:C70)</f>
        <v>3801.5</v>
      </c>
      <c r="D55" s="14">
        <f t="shared" si="21"/>
        <v>1117.6299999999999</v>
      </c>
      <c r="E55" s="14">
        <f t="shared" si="21"/>
        <v>3801.5</v>
      </c>
      <c r="F55" s="26">
        <f t="shared" si="21"/>
        <v>6855.2</v>
      </c>
      <c r="G55" s="26">
        <f t="shared" si="21"/>
        <v>6855.2</v>
      </c>
      <c r="H55" s="26">
        <f t="shared" si="21"/>
        <v>2491.9</v>
      </c>
      <c r="I55" s="26">
        <v>36.4</v>
      </c>
      <c r="J55" s="26">
        <v>36.4</v>
      </c>
    </row>
    <row r="56" spans="1:10" ht="1.5" customHeight="1" hidden="1">
      <c r="A56" s="37"/>
      <c r="B56" s="33" t="s">
        <v>103</v>
      </c>
      <c r="C56" s="14"/>
      <c r="D56" s="14"/>
      <c r="E56" s="14"/>
      <c r="F56" s="26"/>
      <c r="G56" s="26"/>
      <c r="H56" s="26"/>
      <c r="I56" s="26"/>
      <c r="J56" s="26"/>
    </row>
    <row r="57" spans="1:10" ht="24">
      <c r="A57" s="40"/>
      <c r="B57" s="41" t="s">
        <v>104</v>
      </c>
      <c r="C57" s="14">
        <v>9.6</v>
      </c>
      <c r="D57" s="14">
        <v>1.28</v>
      </c>
      <c r="E57" s="14">
        <v>9.6</v>
      </c>
      <c r="F57" s="26">
        <v>10.3</v>
      </c>
      <c r="G57" s="26">
        <v>10.3</v>
      </c>
      <c r="H57" s="26">
        <v>0</v>
      </c>
      <c r="I57" s="26">
        <v>0</v>
      </c>
      <c r="J57" s="26">
        <v>0</v>
      </c>
    </row>
    <row r="58" spans="1:10" ht="48" hidden="1">
      <c r="A58" s="40"/>
      <c r="B58" s="41" t="s">
        <v>105</v>
      </c>
      <c r="C58" s="14">
        <v>10.5</v>
      </c>
      <c r="D58" s="14">
        <v>10.48</v>
      </c>
      <c r="E58" s="14">
        <v>10.5</v>
      </c>
      <c r="F58" s="26"/>
      <c r="G58" s="26"/>
      <c r="H58" s="26"/>
      <c r="I58" s="26"/>
      <c r="J58" s="26"/>
    </row>
    <row r="59" spans="1:10" ht="48">
      <c r="A59" s="42"/>
      <c r="B59" s="33" t="s">
        <v>106</v>
      </c>
      <c r="C59" s="14">
        <v>35.2</v>
      </c>
      <c r="D59" s="14">
        <v>16.47</v>
      </c>
      <c r="E59" s="14">
        <v>35.2</v>
      </c>
      <c r="F59" s="26">
        <v>26.4</v>
      </c>
      <c r="G59" s="26">
        <v>26.4</v>
      </c>
      <c r="H59" s="26">
        <v>10.6</v>
      </c>
      <c r="I59" s="26">
        <v>40.2</v>
      </c>
      <c r="J59" s="26">
        <v>40.2</v>
      </c>
    </row>
    <row r="60" spans="1:10" ht="51" customHeight="1">
      <c r="A60" s="26"/>
      <c r="B60" s="41" t="s">
        <v>107</v>
      </c>
      <c r="C60" s="14">
        <v>244.9</v>
      </c>
      <c r="D60" s="14">
        <v>158.1</v>
      </c>
      <c r="E60" s="14">
        <v>244.9</v>
      </c>
      <c r="F60" s="26">
        <v>275</v>
      </c>
      <c r="G60" s="26">
        <v>275</v>
      </c>
      <c r="H60" s="26">
        <v>97.3</v>
      </c>
      <c r="I60" s="26">
        <v>35.4</v>
      </c>
      <c r="J60" s="26">
        <v>35.4</v>
      </c>
    </row>
    <row r="61" spans="1:10" ht="24" hidden="1">
      <c r="A61" s="26"/>
      <c r="B61" s="41" t="s">
        <v>108</v>
      </c>
      <c r="C61" s="14"/>
      <c r="D61" s="14"/>
      <c r="E61" s="14"/>
      <c r="F61" s="26"/>
      <c r="G61" s="26"/>
      <c r="H61" s="26"/>
      <c r="I61" s="26"/>
      <c r="J61" s="26"/>
    </row>
    <row r="62" spans="1:10" ht="24" customHeight="1" hidden="1">
      <c r="A62" s="26"/>
      <c r="B62" s="41" t="s">
        <v>109</v>
      </c>
      <c r="C62" s="14"/>
      <c r="D62" s="14"/>
      <c r="E62" s="14"/>
      <c r="F62" s="26"/>
      <c r="G62" s="26"/>
      <c r="H62" s="26"/>
      <c r="I62" s="26"/>
      <c r="J62" s="26"/>
    </row>
    <row r="63" spans="1:10" ht="36.75" customHeight="1">
      <c r="A63" s="26"/>
      <c r="B63" s="41" t="s">
        <v>129</v>
      </c>
      <c r="C63" s="14"/>
      <c r="D63" s="14"/>
      <c r="E63" s="14"/>
      <c r="F63" s="26">
        <v>2159.5</v>
      </c>
      <c r="G63" s="26">
        <v>2159.5</v>
      </c>
      <c r="H63" s="26">
        <v>0</v>
      </c>
      <c r="I63" s="26">
        <v>0</v>
      </c>
      <c r="J63" s="26">
        <v>0</v>
      </c>
    </row>
    <row r="64" spans="1:10" ht="36">
      <c r="A64" s="26"/>
      <c r="B64" s="41" t="s">
        <v>110</v>
      </c>
      <c r="C64" s="14">
        <v>2570</v>
      </c>
      <c r="D64" s="14"/>
      <c r="E64" s="14">
        <v>2570</v>
      </c>
      <c r="F64" s="26">
        <v>2000</v>
      </c>
      <c r="G64" s="26">
        <v>2000</v>
      </c>
      <c r="H64" s="26">
        <v>0</v>
      </c>
      <c r="I64" s="26">
        <v>0</v>
      </c>
      <c r="J64" s="26">
        <v>0</v>
      </c>
    </row>
    <row r="65" spans="1:10" ht="0.75" customHeight="1">
      <c r="A65" s="26"/>
      <c r="B65" s="43" t="s">
        <v>111</v>
      </c>
      <c r="C65" s="14"/>
      <c r="D65" s="14"/>
      <c r="E65" s="14"/>
      <c r="F65" s="26"/>
      <c r="G65" s="26"/>
      <c r="H65" s="26">
        <v>0</v>
      </c>
      <c r="I65" s="26"/>
      <c r="J65" s="26"/>
    </row>
    <row r="66" spans="1:10" ht="24">
      <c r="A66" s="26"/>
      <c r="B66" s="41" t="s">
        <v>134</v>
      </c>
      <c r="C66" s="14">
        <v>931.3</v>
      </c>
      <c r="D66" s="14">
        <v>931.3</v>
      </c>
      <c r="E66" s="14">
        <v>931.3</v>
      </c>
      <c r="F66" s="26">
        <v>2384</v>
      </c>
      <c r="G66" s="26">
        <v>2384</v>
      </c>
      <c r="H66" s="26">
        <v>2384</v>
      </c>
      <c r="I66" s="26">
        <v>100</v>
      </c>
      <c r="J66" s="26">
        <v>100</v>
      </c>
    </row>
    <row r="67" spans="1:10" ht="0.75" customHeight="1">
      <c r="A67" s="26"/>
      <c r="B67" s="41" t="s">
        <v>112</v>
      </c>
      <c r="C67" s="14"/>
      <c r="D67" s="14"/>
      <c r="E67" s="14"/>
      <c r="F67" s="26"/>
      <c r="G67" s="26"/>
      <c r="H67" s="26"/>
      <c r="I67" s="26"/>
      <c r="J67" s="26"/>
    </row>
    <row r="68" spans="1:10" ht="24" hidden="1">
      <c r="A68" s="26"/>
      <c r="B68" s="41" t="s">
        <v>113</v>
      </c>
      <c r="C68" s="14"/>
      <c r="D68" s="14"/>
      <c r="E68" s="14"/>
      <c r="F68" s="26"/>
      <c r="G68" s="26"/>
      <c r="H68" s="26"/>
      <c r="I68" s="26"/>
      <c r="J68" s="26"/>
    </row>
    <row r="69" spans="1:10" ht="25.5" hidden="1">
      <c r="A69" s="26"/>
      <c r="B69" s="44" t="s">
        <v>114</v>
      </c>
      <c r="C69" s="14"/>
      <c r="D69" s="14"/>
      <c r="E69" s="14"/>
      <c r="F69" s="26"/>
      <c r="G69" s="26"/>
      <c r="H69" s="26"/>
      <c r="I69" s="26"/>
      <c r="J69" s="26"/>
    </row>
    <row r="70" spans="1:10" ht="25.5" hidden="1">
      <c r="A70" s="26"/>
      <c r="B70" s="44" t="s">
        <v>115</v>
      </c>
      <c r="C70" s="14"/>
      <c r="D70" s="14"/>
      <c r="E70" s="14"/>
      <c r="F70" s="26"/>
      <c r="G70" s="26"/>
      <c r="H70" s="26"/>
      <c r="I70" s="26"/>
      <c r="J70" s="26"/>
    </row>
    <row r="71" spans="1:10" ht="36" hidden="1">
      <c r="A71" s="37" t="s">
        <v>116</v>
      </c>
      <c r="B71" s="38" t="s">
        <v>117</v>
      </c>
      <c r="C71" s="11"/>
      <c r="D71" s="11"/>
      <c r="E71" s="11"/>
      <c r="F71" s="26"/>
      <c r="G71" s="26"/>
      <c r="H71" s="26"/>
      <c r="I71" s="26"/>
      <c r="J71" s="26"/>
    </row>
    <row r="72" spans="1:10" ht="36" hidden="1">
      <c r="A72" s="45" t="s">
        <v>118</v>
      </c>
      <c r="B72" s="38" t="s">
        <v>119</v>
      </c>
      <c r="C72" s="10">
        <f aca="true" t="shared" si="22" ref="C72:H72">C73+C74</f>
        <v>0</v>
      </c>
      <c r="D72" s="10">
        <f t="shared" si="22"/>
        <v>0</v>
      </c>
      <c r="E72" s="10">
        <f t="shared" si="22"/>
        <v>0</v>
      </c>
      <c r="F72" s="25">
        <f t="shared" si="22"/>
        <v>0</v>
      </c>
      <c r="G72" s="25">
        <f t="shared" si="22"/>
        <v>0</v>
      </c>
      <c r="H72" s="25">
        <f t="shared" si="22"/>
        <v>0</v>
      </c>
      <c r="I72" s="25"/>
      <c r="J72" s="25"/>
    </row>
    <row r="73" spans="1:10" ht="60" hidden="1">
      <c r="A73" s="46" t="s">
        <v>120</v>
      </c>
      <c r="B73" s="47" t="s">
        <v>121</v>
      </c>
      <c r="C73" s="14"/>
      <c r="D73" s="14"/>
      <c r="E73" s="14"/>
      <c r="F73" s="26"/>
      <c r="G73" s="26"/>
      <c r="H73" s="26"/>
      <c r="I73" s="26"/>
      <c r="J73" s="26"/>
    </row>
    <row r="74" spans="1:10" ht="36" hidden="1">
      <c r="A74" s="46" t="s">
        <v>122</v>
      </c>
      <c r="B74" s="47" t="s">
        <v>123</v>
      </c>
      <c r="C74" s="14"/>
      <c r="D74" s="14"/>
      <c r="E74" s="14"/>
      <c r="F74" s="26"/>
      <c r="G74" s="26"/>
      <c r="H74" s="26"/>
      <c r="I74" s="26"/>
      <c r="J74" s="26"/>
    </row>
    <row r="75" spans="1:10" ht="21" customHeight="1">
      <c r="A75" s="48"/>
      <c r="B75" s="49" t="s">
        <v>124</v>
      </c>
      <c r="C75" s="20">
        <f aca="true" t="shared" si="23" ref="C75:H75">C7+C43</f>
        <v>16236.6</v>
      </c>
      <c r="D75" s="20">
        <f t="shared" si="23"/>
        <v>9254.53</v>
      </c>
      <c r="E75" s="20">
        <f t="shared" si="23"/>
        <v>16569.07</v>
      </c>
      <c r="F75" s="25">
        <f t="shared" si="23"/>
        <v>18531.3</v>
      </c>
      <c r="G75" s="25">
        <f t="shared" si="23"/>
        <v>18531.3</v>
      </c>
      <c r="H75" s="25">
        <f t="shared" si="23"/>
        <v>6874.700000000001</v>
      </c>
      <c r="I75" s="25">
        <v>37.1</v>
      </c>
      <c r="J75" s="25">
        <v>37.1</v>
      </c>
    </row>
    <row r="76" spans="1:10" ht="12.75" hidden="1">
      <c r="A76" s="24"/>
      <c r="B76" s="50" t="s">
        <v>125</v>
      </c>
      <c r="C76" s="14">
        <f aca="true" t="shared" si="24" ref="C76:H76">C43-C71-C72</f>
        <v>8260</v>
      </c>
      <c r="D76" s="14">
        <f t="shared" si="24"/>
        <v>4103.2300000000005</v>
      </c>
      <c r="E76" s="14">
        <f t="shared" si="24"/>
        <v>8260</v>
      </c>
      <c r="F76" s="26">
        <f t="shared" si="24"/>
        <v>9190.4</v>
      </c>
      <c r="G76" s="26">
        <f t="shared" si="24"/>
        <v>9190.4</v>
      </c>
      <c r="H76" s="26">
        <f t="shared" si="24"/>
        <v>3804.1000000000004</v>
      </c>
      <c r="I76" s="26"/>
      <c r="J76" s="26"/>
    </row>
    <row r="77" spans="1:10" ht="12.75">
      <c r="A77" s="24"/>
      <c r="B77" s="51" t="s">
        <v>126</v>
      </c>
      <c r="C77" s="14">
        <f aca="true" t="shared" si="25" ref="C77:H77">C8+C14+C16+C24+C27</f>
        <v>6864.6</v>
      </c>
      <c r="D77" s="14">
        <f t="shared" si="25"/>
        <v>3964.1500000000005</v>
      </c>
      <c r="E77" s="14">
        <f t="shared" si="25"/>
        <v>6687.670000000001</v>
      </c>
      <c r="F77" s="26">
        <f t="shared" si="25"/>
        <v>8068.500000000001</v>
      </c>
      <c r="G77" s="26">
        <f t="shared" si="25"/>
        <v>8068.500000000001</v>
      </c>
      <c r="H77" s="26">
        <f t="shared" si="25"/>
        <v>2633.1</v>
      </c>
      <c r="I77" s="26">
        <v>32.6</v>
      </c>
      <c r="J77" s="26">
        <v>32.6</v>
      </c>
    </row>
    <row r="78" spans="1:10" ht="12" customHeight="1">
      <c r="A78" s="24"/>
      <c r="B78" s="26" t="s">
        <v>127</v>
      </c>
      <c r="C78" s="14">
        <f aca="true" t="shared" si="26" ref="C78:H78">C31+C34+C36+C40</f>
        <v>1112</v>
      </c>
      <c r="D78" s="14">
        <f t="shared" si="26"/>
        <v>1187.15</v>
      </c>
      <c r="E78" s="14">
        <f t="shared" si="26"/>
        <v>1621.4</v>
      </c>
      <c r="F78" s="26">
        <f t="shared" si="26"/>
        <v>1272.4</v>
      </c>
      <c r="G78" s="26">
        <f t="shared" si="26"/>
        <v>1272.4</v>
      </c>
      <c r="H78" s="26">
        <f t="shared" si="26"/>
        <v>437.5</v>
      </c>
      <c r="I78" s="26">
        <v>34.4</v>
      </c>
      <c r="J78" s="26">
        <v>34.4</v>
      </c>
    </row>
    <row r="79" spans="1:2" ht="12.75" hidden="1">
      <c r="A79" s="24"/>
      <c r="B79" s="24"/>
    </row>
    <row r="80" spans="1:2" ht="12.75" hidden="1">
      <c r="A80" s="24"/>
      <c r="B80" s="24"/>
    </row>
    <row r="81" spans="2:10" ht="51" hidden="1">
      <c r="B81" s="21" t="s">
        <v>128</v>
      </c>
      <c r="C81" s="22"/>
      <c r="D81" s="14"/>
      <c r="E81" s="14"/>
      <c r="F81" s="26">
        <f>F7-F36+F45</f>
        <v>10755.199999999999</v>
      </c>
      <c r="G81" s="26">
        <f>G7-G36+G45</f>
        <v>10755.199999999999</v>
      </c>
      <c r="H81" s="26"/>
      <c r="I81" s="26"/>
      <c r="J81" s="26" t="e">
        <f>J7-J36+J45</f>
        <v>#VALUE!</v>
      </c>
    </row>
  </sheetData>
  <sheetProtection/>
  <mergeCells count="3">
    <mergeCell ref="A3:J3"/>
    <mergeCell ref="B2:J2"/>
    <mergeCell ref="F1:J1"/>
  </mergeCells>
  <printOptions/>
  <pageMargins left="0.7874015748031497" right="0.15748031496062992" top="0.35433070866141736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2013-08-12T05:39:54Z</cp:lastPrinted>
  <dcterms:created xsi:type="dcterms:W3CDTF">1996-10-08T23:32:33Z</dcterms:created>
  <dcterms:modified xsi:type="dcterms:W3CDTF">2013-08-15T09:47:59Z</dcterms:modified>
  <cp:category/>
  <cp:version/>
  <cp:contentType/>
  <cp:contentStatus/>
</cp:coreProperties>
</file>